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4"/>
  <workbookPr defaultThemeVersion="124226"/>
  <xr:revisionPtr revIDLastSave="0" documentId="8_{E4C4D0CC-35EB-D142-B44E-A812CD6AA9BE}" xr6:coauthVersionLast="47" xr6:coauthVersionMax="47" xr10:uidLastSave="{00000000-0000-0000-0000-000000000000}"/>
  <bookViews>
    <workbookView xWindow="0" yWindow="0" windowWidth="33600" windowHeight="21000" xr2:uid="{00000000-000D-0000-FFFF-FFFF00000000}"/>
  </bookViews>
  <sheets>
    <sheet name="2023-2024" sheetId="6" r:id="rId1"/>
  </sheets>
  <definedNames>
    <definedName name="_xlnm.Print_Area" localSheetId="0">'2023-2024'!$A$1:$N$35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5" i="6" l="1"/>
  <c r="E135" i="6"/>
  <c r="F134" i="6"/>
  <c r="M105" i="6"/>
  <c r="L105" i="6"/>
  <c r="K105" i="6"/>
  <c r="J105" i="6"/>
  <c r="I105" i="6"/>
  <c r="H105" i="6"/>
  <c r="G105" i="6"/>
  <c r="F105" i="6"/>
  <c r="E105" i="6"/>
  <c r="D105" i="6"/>
  <c r="C105" i="6"/>
  <c r="B105" i="6"/>
  <c r="N104" i="6"/>
  <c r="N105" i="6" s="1"/>
  <c r="M72" i="6"/>
  <c r="K72" i="6"/>
  <c r="G72" i="6"/>
  <c r="C72" i="6"/>
  <c r="N71" i="6"/>
  <c r="N72" i="6" s="1"/>
  <c r="M71" i="6"/>
  <c r="L71" i="6"/>
  <c r="L72" i="6" s="1"/>
  <c r="K71" i="6"/>
  <c r="J71" i="6"/>
  <c r="J72" i="6" s="1"/>
  <c r="I71" i="6"/>
  <c r="I72" i="6" s="1"/>
  <c r="H71" i="6"/>
  <c r="H72" i="6" s="1"/>
  <c r="G71" i="6"/>
  <c r="F71" i="6"/>
  <c r="F72" i="6" s="1"/>
  <c r="E71" i="6"/>
  <c r="E72" i="6" s="1"/>
  <c r="D71" i="6"/>
  <c r="D72" i="6" s="1"/>
  <c r="C71" i="6"/>
  <c r="B71" i="6"/>
  <c r="B72" i="6" s="1"/>
  <c r="M57" i="6"/>
  <c r="I57" i="6"/>
  <c r="E57" i="6"/>
  <c r="C57" i="6"/>
  <c r="N56" i="6"/>
  <c r="N57" i="6" s="1"/>
  <c r="M56" i="6"/>
  <c r="L56" i="6"/>
  <c r="L57" i="6" s="1"/>
  <c r="K56" i="6"/>
  <c r="K57" i="6" s="1"/>
  <c r="J56" i="6"/>
  <c r="J57" i="6" s="1"/>
  <c r="I56" i="6"/>
  <c r="H56" i="6"/>
  <c r="H57" i="6" s="1"/>
  <c r="G56" i="6"/>
  <c r="G57" i="6" s="1"/>
  <c r="F56" i="6"/>
  <c r="F57" i="6" s="1"/>
  <c r="E56" i="6"/>
  <c r="D56" i="6"/>
  <c r="D57" i="6" s="1"/>
  <c r="C56" i="6"/>
  <c r="B56" i="6"/>
  <c r="B57" i="6" s="1"/>
  <c r="K42" i="6"/>
  <c r="C42" i="6"/>
  <c r="N41" i="6"/>
  <c r="N42" i="6" s="1"/>
  <c r="M41" i="6"/>
  <c r="M42" i="6" s="1"/>
  <c r="L41" i="6"/>
  <c r="L42" i="6" s="1"/>
  <c r="K41" i="6"/>
  <c r="J41" i="6"/>
  <c r="J42" i="6" s="1"/>
  <c r="I41" i="6"/>
  <c r="I42" i="6" s="1"/>
  <c r="H41" i="6"/>
  <c r="H42" i="6" s="1"/>
  <c r="G41" i="6"/>
  <c r="G42" i="6" s="1"/>
  <c r="F41" i="6"/>
  <c r="F42" i="6" s="1"/>
  <c r="E41" i="6"/>
  <c r="E42" i="6" s="1"/>
  <c r="D41" i="6"/>
  <c r="D42" i="6" s="1"/>
  <c r="C41" i="6"/>
  <c r="B41" i="6"/>
  <c r="B42" i="6" s="1"/>
  <c r="M7" i="6"/>
  <c r="K7" i="6"/>
  <c r="J7" i="6"/>
  <c r="I7" i="6"/>
  <c r="H7" i="6"/>
  <c r="G7" i="6"/>
  <c r="F7" i="6"/>
  <c r="E7" i="6"/>
  <c r="D7" i="6"/>
  <c r="C7" i="6"/>
  <c r="B7" i="6"/>
  <c r="N6" i="6"/>
  <c r="F6" i="6"/>
  <c r="N5" i="6"/>
  <c r="L5" i="6"/>
  <c r="L7" i="6" s="1"/>
  <c r="N4" i="6"/>
  <c r="N7" i="6" s="1"/>
</calcChain>
</file>

<file path=xl/sharedStrings.xml><?xml version="1.0" encoding="utf-8"?>
<sst xmlns="http://schemas.openxmlformats.org/spreadsheetml/2006/main" count="85" uniqueCount="24">
  <si>
    <t>APRIL</t>
  </si>
  <si>
    <t xml:space="preserve">MAY </t>
  </si>
  <si>
    <t xml:space="preserve">JUNE </t>
  </si>
  <si>
    <t xml:space="preserve">JULY </t>
  </si>
  <si>
    <t>AUG</t>
  </si>
  <si>
    <t>SEP</t>
  </si>
  <si>
    <t>OCT</t>
  </si>
  <si>
    <t>NOV</t>
  </si>
  <si>
    <t>DEC</t>
  </si>
  <si>
    <t>JAN</t>
  </si>
  <si>
    <t>FEB</t>
  </si>
  <si>
    <t>MAR</t>
  </si>
  <si>
    <t>TOTAL</t>
  </si>
  <si>
    <t>Particulars</t>
  </si>
  <si>
    <t>SALE 18%</t>
  </si>
  <si>
    <t>SERVICE 18%</t>
  </si>
  <si>
    <t>SERVICE 12%</t>
  </si>
  <si>
    <t>SALE OTHER SOURCE18%</t>
  </si>
  <si>
    <t>DAYS</t>
  </si>
  <si>
    <t>PER DAY</t>
  </si>
  <si>
    <t xml:space="preserve">Production </t>
  </si>
  <si>
    <t>SERVICE 2</t>
  </si>
  <si>
    <t>SERVICE 1</t>
  </si>
  <si>
    <t>Month Wise Production Report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</si>
</sst>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u/>
      <sz val="18"/>
      <color theme="1"/>
      <name val="Times New Roman"/>
      <family val="1"/>
    </font>
    <font>
      <b/>
      <u/>
      <sz val="1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2" fillId="0" borderId="1" xfId="1" applyFont="1" applyBorder="1" applyAlignment="1">
      <alignment horizontal="right" vertical="center"/>
    </xf>
    <xf numFmtId="164" fontId="1" fillId="0" borderId="1" xfId="1" applyFont="1" applyBorder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2" fillId="0" borderId="1" xfId="0" applyFont="1" applyBorder="1" applyAlignment="1">
      <alignment vertical="center"/>
    </xf>
    <xf numFmtId="43" fontId="4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64" fontId="2" fillId="2" borderId="1" xfId="1" applyFont="1" applyFill="1" applyBorder="1" applyAlignment="1">
      <alignment horizontal="right" vertical="center"/>
    </xf>
    <xf numFmtId="164" fontId="1" fillId="2" borderId="1" xfId="1" applyFont="1" applyFill="1" applyBorder="1" applyAlignment="1">
      <alignment horizontal="right" vertic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164" fontId="2" fillId="3" borderId="1" xfId="1" applyFont="1" applyFill="1" applyBorder="1" applyAlignment="1">
      <alignment horizontal="right" vertical="center"/>
    </xf>
    <xf numFmtId="164" fontId="1" fillId="3" borderId="1" xfId="1" applyFont="1" applyFill="1" applyBorder="1" applyAlignment="1">
      <alignment horizontal="right" vertical="center"/>
    </xf>
    <xf numFmtId="0" fontId="0" fillId="3" borderId="0" xfId="0" applyFill="1"/>
    <xf numFmtId="0" fontId="4" fillId="3" borderId="0" xfId="0" applyFont="1" applyFill="1" applyAlignment="1">
      <alignment horizontal="center"/>
    </xf>
    <xf numFmtId="1" fontId="4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164" fontId="2" fillId="4" borderId="1" xfId="1" applyFont="1" applyFill="1" applyBorder="1" applyAlignment="1">
      <alignment horizontal="right" vertical="center"/>
    </xf>
    <xf numFmtId="164" fontId="1" fillId="4" borderId="1" xfId="1" applyFont="1" applyFill="1" applyBorder="1" applyAlignment="1">
      <alignment horizontal="right" vertic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1" fontId="4" fillId="4" borderId="0" xfId="0" applyNumberFormat="1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164" fontId="4" fillId="0" borderId="0" xfId="0" applyNumberFormat="1" applyFont="1" applyAlignment="1">
      <alignment horizontal="center"/>
    </xf>
    <xf numFmtId="0" fontId="2" fillId="0" borderId="1" xfId="0" applyFont="1" applyBorder="1" applyAlignment="1">
      <alignment vertical="center" wrapText="1"/>
    </xf>
    <xf numFmtId="164" fontId="2" fillId="0" borderId="1" xfId="1" applyFont="1" applyFill="1" applyBorder="1" applyAlignment="1">
      <alignment horizontal="right" vertical="center"/>
    </xf>
    <xf numFmtId="164" fontId="1" fillId="0" borderId="1" xfId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13834102210708E-2"/>
          <c:y val="4.0476754100878566E-2"/>
          <c:w val="0.85446574287952304"/>
          <c:h val="0.909119590715732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'2023-2024'!$A$4</c:f>
              <c:strCache>
                <c:ptCount val="1"/>
                <c:pt idx="0">
                  <c:v>Production 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'2023-2024'!$B$3:$M$3</c:f>
              <c:strCache>
                <c:ptCount val="12"/>
                <c:pt idx="0">
                  <c:v>APRIL</c:v>
                </c:pt>
                <c:pt idx="1">
                  <c:v>MAY </c:v>
                </c:pt>
                <c:pt idx="2">
                  <c:v>JUNE </c:v>
                </c:pt>
                <c:pt idx="3">
                  <c:v>JULY 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  <c:pt idx="7">
                  <c:v>NOV</c:v>
                </c:pt>
                <c:pt idx="8">
                  <c:v>DEC</c:v>
                </c:pt>
                <c:pt idx="9">
                  <c:v>JAN</c:v>
                </c:pt>
                <c:pt idx="10">
                  <c:v>FEB</c:v>
                </c:pt>
                <c:pt idx="11">
                  <c:v>MAR</c:v>
                </c:pt>
              </c:strCache>
            </c:strRef>
          </c:cat>
          <c:val>
            <c:numRef>
              <c:f>'2023-2024'!$B$4:$M$4</c:f>
              <c:numCache>
                <c:formatCode>_ * #,##0.00_ ;_ * \-#,##0.00_ ;_ * "-"??_ ;_ @_ </c:formatCode>
                <c:ptCount val="12"/>
                <c:pt idx="0">
                  <c:v>1969943.5</c:v>
                </c:pt>
                <c:pt idx="1">
                  <c:v>2063323</c:v>
                </c:pt>
                <c:pt idx="2">
                  <c:v>1768666</c:v>
                </c:pt>
                <c:pt idx="3">
                  <c:v>1128325</c:v>
                </c:pt>
                <c:pt idx="4">
                  <c:v>1598958</c:v>
                </c:pt>
                <c:pt idx="5">
                  <c:v>1287164</c:v>
                </c:pt>
                <c:pt idx="6">
                  <c:v>1530676</c:v>
                </c:pt>
                <c:pt idx="7">
                  <c:v>2259305</c:v>
                </c:pt>
                <c:pt idx="8">
                  <c:v>2523491.77</c:v>
                </c:pt>
                <c:pt idx="9">
                  <c:v>2347090</c:v>
                </c:pt>
                <c:pt idx="10">
                  <c:v>2654275</c:v>
                </c:pt>
                <c:pt idx="11">
                  <c:v>2467161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95-48B0-905D-80FB487B67F5}"/>
            </c:ext>
          </c:extLst>
        </c:ser>
        <c:ser>
          <c:idx val="1"/>
          <c:order val="1"/>
          <c:tx>
            <c:strRef>
              <c:f>'2023-2024'!$A$5</c:f>
              <c:strCache>
                <c:ptCount val="1"/>
                <c:pt idx="0">
                  <c:v>SERVICE 1</c:v>
                </c:pt>
              </c:strCache>
            </c:strRef>
          </c:tx>
          <c:invertIfNegative val="0"/>
          <c:cat>
            <c:strRef>
              <c:f>'2023-2024'!$B$3:$M$3</c:f>
              <c:strCache>
                <c:ptCount val="12"/>
                <c:pt idx="0">
                  <c:v>APRIL</c:v>
                </c:pt>
                <c:pt idx="1">
                  <c:v>MAY </c:v>
                </c:pt>
                <c:pt idx="2">
                  <c:v>JUNE </c:v>
                </c:pt>
                <c:pt idx="3">
                  <c:v>JULY 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  <c:pt idx="7">
                  <c:v>NOV</c:v>
                </c:pt>
                <c:pt idx="8">
                  <c:v>DEC</c:v>
                </c:pt>
                <c:pt idx="9">
                  <c:v>JAN</c:v>
                </c:pt>
                <c:pt idx="10">
                  <c:v>FEB</c:v>
                </c:pt>
                <c:pt idx="11">
                  <c:v>MAR</c:v>
                </c:pt>
              </c:strCache>
            </c:strRef>
          </c:cat>
          <c:val>
            <c:numRef>
              <c:f>'2023-2024'!$B$5:$M$5</c:f>
              <c:numCache>
                <c:formatCode>_ * #,##0.00_ ;_ * \-#,##0.00_ ;_ * "-"??_ ;_ @_ </c:formatCode>
                <c:ptCount val="12"/>
                <c:pt idx="0">
                  <c:v>120850</c:v>
                </c:pt>
                <c:pt idx="1">
                  <c:v>124540</c:v>
                </c:pt>
                <c:pt idx="2">
                  <c:v>203940</c:v>
                </c:pt>
                <c:pt idx="3">
                  <c:v>168929</c:v>
                </c:pt>
                <c:pt idx="4">
                  <c:v>262074</c:v>
                </c:pt>
                <c:pt idx="5">
                  <c:v>147655</c:v>
                </c:pt>
                <c:pt idx="6">
                  <c:v>229859</c:v>
                </c:pt>
                <c:pt idx="7">
                  <c:v>113347</c:v>
                </c:pt>
                <c:pt idx="8">
                  <c:v>146585</c:v>
                </c:pt>
                <c:pt idx="9">
                  <c:v>168350</c:v>
                </c:pt>
                <c:pt idx="10">
                  <c:v>160510</c:v>
                </c:pt>
                <c:pt idx="11">
                  <c:v>223230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95-48B0-905D-80FB487B67F5}"/>
            </c:ext>
          </c:extLst>
        </c:ser>
        <c:ser>
          <c:idx val="2"/>
          <c:order val="2"/>
          <c:tx>
            <c:strRef>
              <c:f>'2023-2024'!$A$6</c:f>
              <c:strCache>
                <c:ptCount val="1"/>
                <c:pt idx="0">
                  <c:v>SERVICE 2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'2023-2024'!$B$3:$M$3</c:f>
              <c:strCache>
                <c:ptCount val="12"/>
                <c:pt idx="0">
                  <c:v>APRIL</c:v>
                </c:pt>
                <c:pt idx="1">
                  <c:v>MAY </c:v>
                </c:pt>
                <c:pt idx="2">
                  <c:v>JUNE </c:v>
                </c:pt>
                <c:pt idx="3">
                  <c:v>JULY 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  <c:pt idx="7">
                  <c:v>NOV</c:v>
                </c:pt>
                <c:pt idx="8">
                  <c:v>DEC</c:v>
                </c:pt>
                <c:pt idx="9">
                  <c:v>JAN</c:v>
                </c:pt>
                <c:pt idx="10">
                  <c:v>FEB</c:v>
                </c:pt>
                <c:pt idx="11">
                  <c:v>MAR</c:v>
                </c:pt>
              </c:strCache>
            </c:strRef>
          </c:cat>
          <c:val>
            <c:numRef>
              <c:f>'2023-2024'!$B$6:$M$6</c:f>
              <c:numCache>
                <c:formatCode>_ * #,##0.00_ ;_ * \-#,##0.00_ ;_ * "-"??_ ;_ @_ </c:formatCode>
                <c:ptCount val="12"/>
                <c:pt idx="0">
                  <c:v>257031</c:v>
                </c:pt>
                <c:pt idx="1">
                  <c:v>127884</c:v>
                </c:pt>
                <c:pt idx="2">
                  <c:v>126255</c:v>
                </c:pt>
                <c:pt idx="3">
                  <c:v>148064</c:v>
                </c:pt>
                <c:pt idx="4">
                  <c:v>253641</c:v>
                </c:pt>
                <c:pt idx="5">
                  <c:v>277930</c:v>
                </c:pt>
                <c:pt idx="6">
                  <c:v>119840</c:v>
                </c:pt>
                <c:pt idx="7">
                  <c:v>122730</c:v>
                </c:pt>
                <c:pt idx="8">
                  <c:v>278030</c:v>
                </c:pt>
                <c:pt idx="9">
                  <c:v>167385</c:v>
                </c:pt>
                <c:pt idx="10">
                  <c:v>340985</c:v>
                </c:pt>
                <c:pt idx="11">
                  <c:v>65220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95-48B0-905D-80FB487B6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802368"/>
        <c:axId val="37803904"/>
      </c:barChart>
      <c:catAx>
        <c:axId val="37802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7803904"/>
        <c:crosses val="autoZero"/>
        <c:auto val="1"/>
        <c:lblAlgn val="ctr"/>
        <c:lblOffset val="100"/>
        <c:noMultiLvlLbl val="0"/>
      </c:catAx>
      <c:valAx>
        <c:axId val="37803904"/>
        <c:scaling>
          <c:orientation val="minMax"/>
        </c:scaling>
        <c:delete val="0"/>
        <c:axPos val="l"/>
        <c:majorGridlines/>
        <c:numFmt formatCode="_ * #,##0.00_ ;_ * \-#,##0.00_ ;_ * &quot;-&quot;??_ ;_ @_ " sourceLinked="1"/>
        <c:majorTickMark val="out"/>
        <c:minorTickMark val="none"/>
        <c:tickLblPos val="nextTo"/>
        <c:crossAx val="378023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'2023-2024'!$A$5</c:f>
              <c:strCache>
                <c:ptCount val="1"/>
                <c:pt idx="0">
                  <c:v>SERVICE 1</c:v>
                </c:pt>
              </c:strCache>
            </c:strRef>
          </c:tx>
          <c:cat>
            <c:strRef>
              <c:f>'2023-2024'!$B$3:$M$3</c:f>
              <c:strCache>
                <c:ptCount val="12"/>
                <c:pt idx="0">
                  <c:v>APRIL</c:v>
                </c:pt>
                <c:pt idx="1">
                  <c:v>MAY </c:v>
                </c:pt>
                <c:pt idx="2">
                  <c:v>JUNE </c:v>
                </c:pt>
                <c:pt idx="3">
                  <c:v>JULY 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  <c:pt idx="7">
                  <c:v>NOV</c:v>
                </c:pt>
                <c:pt idx="8">
                  <c:v>DEC</c:v>
                </c:pt>
                <c:pt idx="9">
                  <c:v>JAN</c:v>
                </c:pt>
                <c:pt idx="10">
                  <c:v>FEB</c:v>
                </c:pt>
                <c:pt idx="11">
                  <c:v>MAR</c:v>
                </c:pt>
              </c:strCache>
            </c:strRef>
          </c:cat>
          <c:val>
            <c:numRef>
              <c:f>'2023-2024'!$B$5:$M$5</c:f>
              <c:numCache>
                <c:formatCode>_ * #,##0.00_ ;_ * \-#,##0.00_ ;_ * "-"??_ ;_ @_ </c:formatCode>
                <c:ptCount val="12"/>
                <c:pt idx="0">
                  <c:v>120850</c:v>
                </c:pt>
                <c:pt idx="1">
                  <c:v>124540</c:v>
                </c:pt>
                <c:pt idx="2">
                  <c:v>203940</c:v>
                </c:pt>
                <c:pt idx="3">
                  <c:v>168929</c:v>
                </c:pt>
                <c:pt idx="4">
                  <c:v>262074</c:v>
                </c:pt>
                <c:pt idx="5">
                  <c:v>147655</c:v>
                </c:pt>
                <c:pt idx="6">
                  <c:v>229859</c:v>
                </c:pt>
                <c:pt idx="7">
                  <c:v>113347</c:v>
                </c:pt>
                <c:pt idx="8">
                  <c:v>146585</c:v>
                </c:pt>
                <c:pt idx="9">
                  <c:v>168350</c:v>
                </c:pt>
                <c:pt idx="10">
                  <c:v>160510</c:v>
                </c:pt>
                <c:pt idx="11">
                  <c:v>223230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42-48FA-BEC9-0D3D32AFD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02368"/>
        <c:axId val="37803904"/>
      </c:lineChart>
      <c:catAx>
        <c:axId val="37802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7803904"/>
        <c:crosses val="autoZero"/>
        <c:auto val="1"/>
        <c:lblAlgn val="ctr"/>
        <c:lblOffset val="100"/>
        <c:noMultiLvlLbl val="0"/>
      </c:catAx>
      <c:valAx>
        <c:axId val="37803904"/>
        <c:scaling>
          <c:orientation val="minMax"/>
        </c:scaling>
        <c:delete val="0"/>
        <c:axPos val="l"/>
        <c:majorGridlines/>
        <c:numFmt formatCode="_ * #,##0.00_ ;_ * \-#,##0.00_ ;_ * &quot;-&quot;??_ ;_ @_ " sourceLinked="1"/>
        <c:majorTickMark val="out"/>
        <c:minorTickMark val="none"/>
        <c:tickLblPos val="nextTo"/>
        <c:crossAx val="378023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'2023-2024'!$A$6</c:f>
              <c:strCache>
                <c:ptCount val="1"/>
                <c:pt idx="0">
                  <c:v>SERVICE 2</c:v>
                </c:pt>
              </c:strCache>
            </c:strRef>
          </c:tx>
          <c:cat>
            <c:strRef>
              <c:f>'2023-2024'!$B$3:$M$3</c:f>
              <c:strCache>
                <c:ptCount val="12"/>
                <c:pt idx="0">
                  <c:v>APRIL</c:v>
                </c:pt>
                <c:pt idx="1">
                  <c:v>MAY </c:v>
                </c:pt>
                <c:pt idx="2">
                  <c:v>JUNE </c:v>
                </c:pt>
                <c:pt idx="3">
                  <c:v>JULY 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  <c:pt idx="7">
                  <c:v>NOV</c:v>
                </c:pt>
                <c:pt idx="8">
                  <c:v>DEC</c:v>
                </c:pt>
                <c:pt idx="9">
                  <c:v>JAN</c:v>
                </c:pt>
                <c:pt idx="10">
                  <c:v>FEB</c:v>
                </c:pt>
                <c:pt idx="11">
                  <c:v>MAR</c:v>
                </c:pt>
              </c:strCache>
            </c:strRef>
          </c:cat>
          <c:val>
            <c:numRef>
              <c:f>'2023-2024'!$B$6:$M$6</c:f>
              <c:numCache>
                <c:formatCode>_ * #,##0.00_ ;_ * \-#,##0.00_ ;_ * "-"??_ ;_ @_ </c:formatCode>
                <c:ptCount val="12"/>
                <c:pt idx="0">
                  <c:v>257031</c:v>
                </c:pt>
                <c:pt idx="1">
                  <c:v>127884</c:v>
                </c:pt>
                <c:pt idx="2">
                  <c:v>126255</c:v>
                </c:pt>
                <c:pt idx="3">
                  <c:v>148064</c:v>
                </c:pt>
                <c:pt idx="4">
                  <c:v>253641</c:v>
                </c:pt>
                <c:pt idx="5">
                  <c:v>277930</c:v>
                </c:pt>
                <c:pt idx="6">
                  <c:v>119840</c:v>
                </c:pt>
                <c:pt idx="7">
                  <c:v>122730</c:v>
                </c:pt>
                <c:pt idx="8">
                  <c:v>278030</c:v>
                </c:pt>
                <c:pt idx="9">
                  <c:v>167385</c:v>
                </c:pt>
                <c:pt idx="10">
                  <c:v>340985</c:v>
                </c:pt>
                <c:pt idx="11">
                  <c:v>65220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B4-4B2E-9151-EC07F1041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02368"/>
        <c:axId val="37803904"/>
      </c:lineChart>
      <c:catAx>
        <c:axId val="37802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7803904"/>
        <c:crosses val="autoZero"/>
        <c:auto val="1"/>
        <c:lblAlgn val="ctr"/>
        <c:lblOffset val="100"/>
        <c:noMultiLvlLbl val="0"/>
      </c:catAx>
      <c:valAx>
        <c:axId val="37803904"/>
        <c:scaling>
          <c:orientation val="minMax"/>
        </c:scaling>
        <c:delete val="0"/>
        <c:axPos val="l"/>
        <c:majorGridlines/>
        <c:numFmt formatCode="_ * #,##0.00_ ;_ * \-#,##0.00_ ;_ * &quot;-&quot;??_ ;_ @_ " sourceLinked="1"/>
        <c:majorTickMark val="out"/>
        <c:minorTickMark val="none"/>
        <c:tickLblPos val="nextTo"/>
        <c:crossAx val="378023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'2023-2024'!$A$4</c:f>
              <c:strCache>
                <c:ptCount val="1"/>
                <c:pt idx="0">
                  <c:v>Production </c:v>
                </c:pt>
              </c:strCache>
            </c:strRef>
          </c:tx>
          <c:cat>
            <c:strRef>
              <c:f>'2023-2024'!$B$3:$M$3</c:f>
              <c:strCache>
                <c:ptCount val="12"/>
                <c:pt idx="0">
                  <c:v>APRIL</c:v>
                </c:pt>
                <c:pt idx="1">
                  <c:v>MAY </c:v>
                </c:pt>
                <c:pt idx="2">
                  <c:v>JUNE </c:v>
                </c:pt>
                <c:pt idx="3">
                  <c:v>JULY 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  <c:pt idx="7">
                  <c:v>NOV</c:v>
                </c:pt>
                <c:pt idx="8">
                  <c:v>DEC</c:v>
                </c:pt>
                <c:pt idx="9">
                  <c:v>JAN</c:v>
                </c:pt>
                <c:pt idx="10">
                  <c:v>FEB</c:v>
                </c:pt>
                <c:pt idx="11">
                  <c:v>MAR</c:v>
                </c:pt>
              </c:strCache>
            </c:strRef>
          </c:cat>
          <c:val>
            <c:numRef>
              <c:f>'2023-2024'!$B$4:$M$4</c:f>
              <c:numCache>
                <c:formatCode>_ * #,##0.00_ ;_ * \-#,##0.00_ ;_ * "-"??_ ;_ @_ </c:formatCode>
                <c:ptCount val="12"/>
                <c:pt idx="0">
                  <c:v>1969943.5</c:v>
                </c:pt>
                <c:pt idx="1">
                  <c:v>2063323</c:v>
                </c:pt>
                <c:pt idx="2">
                  <c:v>1768666</c:v>
                </c:pt>
                <c:pt idx="3">
                  <c:v>1128325</c:v>
                </c:pt>
                <c:pt idx="4">
                  <c:v>1598958</c:v>
                </c:pt>
                <c:pt idx="5">
                  <c:v>1287164</c:v>
                </c:pt>
                <c:pt idx="6">
                  <c:v>1530676</c:v>
                </c:pt>
                <c:pt idx="7">
                  <c:v>2259305</c:v>
                </c:pt>
                <c:pt idx="8">
                  <c:v>2523491.77</c:v>
                </c:pt>
                <c:pt idx="9">
                  <c:v>2347090</c:v>
                </c:pt>
                <c:pt idx="10">
                  <c:v>2654275</c:v>
                </c:pt>
                <c:pt idx="11">
                  <c:v>2467161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36-43E2-9999-3CD4F5D88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02368"/>
        <c:axId val="37803904"/>
      </c:lineChart>
      <c:catAx>
        <c:axId val="37802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7803904"/>
        <c:crosses val="autoZero"/>
        <c:auto val="1"/>
        <c:lblAlgn val="ctr"/>
        <c:lblOffset val="100"/>
        <c:noMultiLvlLbl val="0"/>
      </c:catAx>
      <c:valAx>
        <c:axId val="37803904"/>
        <c:scaling>
          <c:orientation val="minMax"/>
        </c:scaling>
        <c:delete val="0"/>
        <c:axPos val="l"/>
        <c:majorGridlines/>
        <c:numFmt formatCode="_ * #,##0.00_ ;_ * \-#,##0.00_ ;_ * &quot;-&quot;??_ ;_ @_ " sourceLinked="1"/>
        <c:majorTickMark val="out"/>
        <c:minorTickMark val="none"/>
        <c:tickLblPos val="nextTo"/>
        <c:crossAx val="378023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'2023-2024'!$A$104</c:f>
              <c:strCache>
                <c:ptCount val="1"/>
                <c:pt idx="0">
                  <c:v>SALE OTHER SOURCE18%</c:v>
                </c:pt>
              </c:strCache>
            </c:strRef>
          </c:tx>
          <c:cat>
            <c:strRef>
              <c:f>'2023-2024'!$B$103:$M$103</c:f>
              <c:strCache>
                <c:ptCount val="12"/>
                <c:pt idx="0">
                  <c:v>APRIL</c:v>
                </c:pt>
                <c:pt idx="1">
                  <c:v>MAY </c:v>
                </c:pt>
                <c:pt idx="2">
                  <c:v>JUNE </c:v>
                </c:pt>
                <c:pt idx="3">
                  <c:v>JULY 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  <c:pt idx="7">
                  <c:v>NOV</c:v>
                </c:pt>
                <c:pt idx="8">
                  <c:v>DEC</c:v>
                </c:pt>
                <c:pt idx="9">
                  <c:v>JAN</c:v>
                </c:pt>
                <c:pt idx="10">
                  <c:v>FEB</c:v>
                </c:pt>
                <c:pt idx="11">
                  <c:v>MAR</c:v>
                </c:pt>
              </c:strCache>
            </c:strRef>
          </c:cat>
          <c:val>
            <c:numRef>
              <c:f>'2023-2024'!$B$104:$M$104</c:f>
              <c:numCache>
                <c:formatCode>_ * #,##0.00_ ;_ * \-#,##0.00_ ;_ * "-"??_ ;_ @_ </c:formatCode>
                <c:ptCount val="12"/>
                <c:pt idx="0">
                  <c:v>85373.75</c:v>
                </c:pt>
                <c:pt idx="1">
                  <c:v>108236.25</c:v>
                </c:pt>
                <c:pt idx="2">
                  <c:v>112800</c:v>
                </c:pt>
                <c:pt idx="3">
                  <c:v>227757</c:v>
                </c:pt>
                <c:pt idx="4">
                  <c:v>32407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46-4F74-A038-DE3D8CE91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02368"/>
        <c:axId val="37803904"/>
      </c:lineChart>
      <c:catAx>
        <c:axId val="37802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7803904"/>
        <c:crosses val="autoZero"/>
        <c:auto val="1"/>
        <c:lblAlgn val="ctr"/>
        <c:lblOffset val="100"/>
        <c:noMultiLvlLbl val="0"/>
      </c:catAx>
      <c:valAx>
        <c:axId val="37803904"/>
        <c:scaling>
          <c:orientation val="minMax"/>
        </c:scaling>
        <c:delete val="0"/>
        <c:axPos val="l"/>
        <c:majorGridlines/>
        <c:numFmt formatCode="_ * #,##0.00_ ;_ * \-#,##0.00_ ;_ * &quot;-&quot;??_ ;_ @_ " sourceLinked="1"/>
        <c:majorTickMark val="out"/>
        <c:minorTickMark val="none"/>
        <c:tickLblPos val="nextTo"/>
        <c:crossAx val="378023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136071</xdr:colOff>
      <xdr:row>7</xdr:row>
      <xdr:rowOff>145597</xdr:rowOff>
    </xdr:from>
    <xdr:to>
      <xdr:col>14</xdr:col>
      <xdr:colOff>0</xdr:colOff>
      <xdr:row>34</xdr:row>
      <xdr:rowOff>54429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803221</xdr:colOff>
      <xdr:row>42</xdr:row>
      <xdr:rowOff>67155</xdr:rowOff>
    </xdr:from>
    <xdr:to>
      <xdr:col>12</xdr:col>
      <xdr:colOff>147357</xdr:colOff>
      <xdr:row>52</xdr:row>
      <xdr:rowOff>112058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836839</xdr:colOff>
      <xdr:row>57</xdr:row>
      <xdr:rowOff>78361</xdr:rowOff>
    </xdr:from>
    <xdr:to>
      <xdr:col>12</xdr:col>
      <xdr:colOff>180975</xdr:colOff>
      <xdr:row>67</xdr:row>
      <xdr:rowOff>123264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668750</xdr:colOff>
      <xdr:row>72</xdr:row>
      <xdr:rowOff>44744</xdr:rowOff>
    </xdr:from>
    <xdr:to>
      <xdr:col>12</xdr:col>
      <xdr:colOff>12886</xdr:colOff>
      <xdr:row>98</xdr:row>
      <xdr:rowOff>89647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836839</xdr:colOff>
      <xdr:row>105</xdr:row>
      <xdr:rowOff>145597</xdr:rowOff>
    </xdr:from>
    <xdr:to>
      <xdr:col>12</xdr:col>
      <xdr:colOff>180975</xdr:colOff>
      <xdr:row>116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35"/>
  <sheetViews>
    <sheetView tabSelected="1" zoomScale="58" zoomScaleNormal="70" workbookViewId="0">
      <selection activeCell="Q100" sqref="Q100"/>
    </sheetView>
  </sheetViews>
  <sheetFormatPr baseColWidth="10" defaultColWidth="9.1640625" defaultRowHeight="15" x14ac:dyDescent="0.2"/>
  <cols>
    <col min="1" max="1" width="15.6640625" bestFit="1" customWidth="1"/>
    <col min="2" max="2" width="15.33203125" style="1" bestFit="1" customWidth="1"/>
    <col min="3" max="3" width="17.5" style="1" bestFit="1" customWidth="1"/>
    <col min="4" max="5" width="15.33203125" style="1" bestFit="1" customWidth="1"/>
    <col min="6" max="6" width="15.5" style="1" bestFit="1" customWidth="1"/>
    <col min="7" max="7" width="15.5" style="1" customWidth="1"/>
    <col min="8" max="9" width="15.5" style="1" bestFit="1" customWidth="1"/>
    <col min="10" max="11" width="15.5" style="1" customWidth="1"/>
    <col min="12" max="12" width="15.5" style="1" bestFit="1" customWidth="1"/>
    <col min="13" max="13" width="15.5" style="1" customWidth="1"/>
    <col min="14" max="14" width="17.5" style="1" bestFit="1" customWidth="1"/>
  </cols>
  <sheetData>
    <row r="1" spans="1:14" ht="23" x14ac:dyDescent="0.2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20" x14ac:dyDescent="0.2">
      <c r="A2" s="45" t="s">
        <v>23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16" x14ac:dyDescent="0.2">
      <c r="A3" s="2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ht="16" x14ac:dyDescent="0.2">
      <c r="A4" s="9" t="s">
        <v>20</v>
      </c>
      <c r="B4" s="42">
        <v>1969943.5</v>
      </c>
      <c r="C4" s="42">
        <v>2063323</v>
      </c>
      <c r="D4" s="42">
        <v>1768666</v>
      </c>
      <c r="E4" s="42">
        <v>1128325</v>
      </c>
      <c r="F4" s="42">
        <v>1598958</v>
      </c>
      <c r="G4" s="42">
        <v>1287164</v>
      </c>
      <c r="H4" s="42">
        <v>1530676</v>
      </c>
      <c r="I4" s="42">
        <v>2259305</v>
      </c>
      <c r="J4" s="42">
        <v>2523491.77</v>
      </c>
      <c r="K4" s="42">
        <v>2347090</v>
      </c>
      <c r="L4" s="42">
        <v>2654275</v>
      </c>
      <c r="M4" s="42">
        <v>2467161</v>
      </c>
      <c r="N4" s="42">
        <f>SUM(B4:M4)</f>
        <v>23598378.27</v>
      </c>
    </row>
    <row r="5" spans="1:14" ht="16" x14ac:dyDescent="0.2">
      <c r="A5" s="9" t="s">
        <v>22</v>
      </c>
      <c r="B5" s="42">
        <v>120850</v>
      </c>
      <c r="C5" s="42">
        <v>124540</v>
      </c>
      <c r="D5" s="42">
        <v>203940</v>
      </c>
      <c r="E5" s="42">
        <v>168929</v>
      </c>
      <c r="F5" s="42">
        <v>262074</v>
      </c>
      <c r="G5" s="42">
        <v>147655</v>
      </c>
      <c r="H5" s="42">
        <v>229859</v>
      </c>
      <c r="I5" s="42">
        <v>113347</v>
      </c>
      <c r="J5" s="42">
        <v>146585</v>
      </c>
      <c r="K5" s="42">
        <v>168350</v>
      </c>
      <c r="L5" s="42">
        <f>160910-400</f>
        <v>160510</v>
      </c>
      <c r="M5" s="42">
        <v>223230</v>
      </c>
      <c r="N5" s="42">
        <f>SUM(B5:M5)</f>
        <v>2069869</v>
      </c>
    </row>
    <row r="6" spans="1:14" ht="16" x14ac:dyDescent="0.2">
      <c r="A6" s="9" t="s">
        <v>21</v>
      </c>
      <c r="B6" s="42">
        <v>257031</v>
      </c>
      <c r="C6" s="42">
        <v>127884</v>
      </c>
      <c r="D6" s="42">
        <v>126255</v>
      </c>
      <c r="E6" s="42">
        <v>148064</v>
      </c>
      <c r="F6" s="42">
        <f>299397-45756</f>
        <v>253641</v>
      </c>
      <c r="G6" s="42">
        <v>277930</v>
      </c>
      <c r="H6" s="42">
        <v>119840</v>
      </c>
      <c r="I6" s="42">
        <v>122730</v>
      </c>
      <c r="J6" s="42">
        <v>278030</v>
      </c>
      <c r="K6" s="42">
        <v>167385</v>
      </c>
      <c r="L6" s="42">
        <v>340985</v>
      </c>
      <c r="M6" s="42">
        <v>65220</v>
      </c>
      <c r="N6" s="42">
        <f>SUM(B6:M6)</f>
        <v>2284995</v>
      </c>
    </row>
    <row r="7" spans="1:14" ht="16" x14ac:dyDescent="0.2">
      <c r="A7" s="2" t="s">
        <v>12</v>
      </c>
      <c r="B7" s="43">
        <f>SUM(B4:B6)</f>
        <v>2347824.5</v>
      </c>
      <c r="C7" s="43">
        <f t="shared" ref="C7:M7" si="0">SUM(C4:C6)</f>
        <v>2315747</v>
      </c>
      <c r="D7" s="43">
        <f t="shared" si="0"/>
        <v>2098861</v>
      </c>
      <c r="E7" s="43">
        <f t="shared" si="0"/>
        <v>1445318</v>
      </c>
      <c r="F7" s="43">
        <f t="shared" si="0"/>
        <v>2114673</v>
      </c>
      <c r="G7" s="43">
        <f t="shared" si="0"/>
        <v>1712749</v>
      </c>
      <c r="H7" s="43">
        <f t="shared" si="0"/>
        <v>1880375</v>
      </c>
      <c r="I7" s="43">
        <f>SUM(I4:I6)</f>
        <v>2495382</v>
      </c>
      <c r="J7" s="43">
        <f t="shared" si="0"/>
        <v>2948106.77</v>
      </c>
      <c r="K7" s="43">
        <f t="shared" si="0"/>
        <v>2682825</v>
      </c>
      <c r="L7" s="43">
        <f t="shared" si="0"/>
        <v>3155770</v>
      </c>
      <c r="M7" s="43">
        <f t="shared" si="0"/>
        <v>2755611</v>
      </c>
      <c r="N7" s="43">
        <f>SUM(N4:N6)</f>
        <v>27953242.27</v>
      </c>
    </row>
    <row r="8" spans="1:14" x14ac:dyDescent="0.2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x14ac:dyDescent="0.2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10"/>
    </row>
    <row r="10" spans="1:14" x14ac:dyDescent="0.2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8"/>
    </row>
    <row r="11" spans="1:14" x14ac:dyDescent="0.2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40"/>
    </row>
    <row r="12" spans="1:14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x14ac:dyDescent="0.2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x14ac:dyDescent="0.2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">
      <c r="A16" s="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40" spans="1:14" ht="16" x14ac:dyDescent="0.2">
      <c r="A40" s="11" t="s">
        <v>13</v>
      </c>
      <c r="B40" s="12" t="s">
        <v>0</v>
      </c>
      <c r="C40" s="12" t="s">
        <v>1</v>
      </c>
      <c r="D40" s="12" t="s">
        <v>2</v>
      </c>
      <c r="E40" s="12" t="s">
        <v>3</v>
      </c>
      <c r="F40" s="12" t="s">
        <v>4</v>
      </c>
      <c r="G40" s="12" t="s">
        <v>5</v>
      </c>
      <c r="H40" s="12" t="s">
        <v>6</v>
      </c>
      <c r="I40" s="12" t="s">
        <v>7</v>
      </c>
      <c r="J40" s="12" t="s">
        <v>8</v>
      </c>
      <c r="K40" s="12" t="s">
        <v>9</v>
      </c>
      <c r="L40" s="12" t="s">
        <v>10</v>
      </c>
      <c r="M40" s="12" t="s">
        <v>11</v>
      </c>
      <c r="N40" s="12" t="s">
        <v>12</v>
      </c>
    </row>
    <row r="41" spans="1:14" ht="16" x14ac:dyDescent="0.2">
      <c r="A41" s="13" t="s">
        <v>15</v>
      </c>
      <c r="B41" s="14">
        <f t="shared" ref="B41:M41" si="1">B5</f>
        <v>120850</v>
      </c>
      <c r="C41" s="14">
        <f t="shared" si="1"/>
        <v>124540</v>
      </c>
      <c r="D41" s="14">
        <f t="shared" si="1"/>
        <v>203940</v>
      </c>
      <c r="E41" s="14">
        <f t="shared" si="1"/>
        <v>168929</v>
      </c>
      <c r="F41" s="14">
        <f t="shared" si="1"/>
        <v>262074</v>
      </c>
      <c r="G41" s="14">
        <f t="shared" si="1"/>
        <v>147655</v>
      </c>
      <c r="H41" s="14">
        <f t="shared" si="1"/>
        <v>229859</v>
      </c>
      <c r="I41" s="14">
        <f t="shared" si="1"/>
        <v>113347</v>
      </c>
      <c r="J41" s="14">
        <f t="shared" si="1"/>
        <v>146585</v>
      </c>
      <c r="K41" s="14">
        <f t="shared" si="1"/>
        <v>168350</v>
      </c>
      <c r="L41" s="14">
        <f t="shared" si="1"/>
        <v>160510</v>
      </c>
      <c r="M41" s="14">
        <f t="shared" si="1"/>
        <v>223230</v>
      </c>
      <c r="N41" s="14">
        <f>SUM(B41:M41)</f>
        <v>2069869</v>
      </c>
    </row>
    <row r="42" spans="1:14" ht="16" x14ac:dyDescent="0.2">
      <c r="A42" s="11" t="s">
        <v>12</v>
      </c>
      <c r="B42" s="15">
        <f t="shared" ref="B42:N42" si="2">SUM(B41:B41)</f>
        <v>120850</v>
      </c>
      <c r="C42" s="15">
        <f t="shared" si="2"/>
        <v>124540</v>
      </c>
      <c r="D42" s="15">
        <f t="shared" si="2"/>
        <v>203940</v>
      </c>
      <c r="E42" s="15">
        <f t="shared" si="2"/>
        <v>168929</v>
      </c>
      <c r="F42" s="15">
        <f t="shared" si="2"/>
        <v>262074</v>
      </c>
      <c r="G42" s="15">
        <f t="shared" si="2"/>
        <v>147655</v>
      </c>
      <c r="H42" s="15">
        <f t="shared" si="2"/>
        <v>229859</v>
      </c>
      <c r="I42" s="15">
        <f t="shared" si="2"/>
        <v>113347</v>
      </c>
      <c r="J42" s="15">
        <f t="shared" si="2"/>
        <v>146585</v>
      </c>
      <c r="K42" s="15">
        <f t="shared" si="2"/>
        <v>168350</v>
      </c>
      <c r="L42" s="15">
        <f t="shared" si="2"/>
        <v>160510</v>
      </c>
      <c r="M42" s="15">
        <f t="shared" si="2"/>
        <v>223230</v>
      </c>
      <c r="N42" s="15">
        <f t="shared" si="2"/>
        <v>2069869</v>
      </c>
    </row>
    <row r="43" spans="1:14" x14ac:dyDescent="0.2">
      <c r="A43" s="16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</row>
    <row r="44" spans="1:14" x14ac:dyDescent="0.2">
      <c r="A44" s="16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</row>
    <row r="45" spans="1:14" x14ac:dyDescent="0.2">
      <c r="A45" s="16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8"/>
    </row>
    <row r="46" spans="1:14" x14ac:dyDescent="0.2">
      <c r="A46" s="16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</row>
    <row r="47" spans="1:14" x14ac:dyDescent="0.2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</row>
    <row r="48" spans="1:14" x14ac:dyDescent="0.2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</row>
    <row r="49" spans="1:14" x14ac:dyDescent="0.2">
      <c r="A49" s="1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spans="1:14" x14ac:dyDescent="0.2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spans="1:14" x14ac:dyDescent="0.2">
      <c r="A51" s="16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</row>
    <row r="52" spans="1:14" x14ac:dyDescent="0.2">
      <c r="A52" s="16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spans="1:14" x14ac:dyDescent="0.2">
      <c r="A53" s="19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</row>
    <row r="55" spans="1:14" ht="16" x14ac:dyDescent="0.2">
      <c r="A55" s="21" t="s">
        <v>13</v>
      </c>
      <c r="B55" s="22" t="s">
        <v>0</v>
      </c>
      <c r="C55" s="22" t="s">
        <v>1</v>
      </c>
      <c r="D55" s="22" t="s">
        <v>2</v>
      </c>
      <c r="E55" s="22" t="s">
        <v>3</v>
      </c>
      <c r="F55" s="22" t="s">
        <v>4</v>
      </c>
      <c r="G55" s="22" t="s">
        <v>5</v>
      </c>
      <c r="H55" s="22" t="s">
        <v>6</v>
      </c>
      <c r="I55" s="22" t="s">
        <v>7</v>
      </c>
      <c r="J55" s="22" t="s">
        <v>8</v>
      </c>
      <c r="K55" s="22" t="s">
        <v>9</v>
      </c>
      <c r="L55" s="22" t="s">
        <v>10</v>
      </c>
      <c r="M55" s="22" t="s">
        <v>11</v>
      </c>
      <c r="N55" s="22" t="s">
        <v>12</v>
      </c>
    </row>
    <row r="56" spans="1:14" ht="16" x14ac:dyDescent="0.2">
      <c r="A56" s="23" t="s">
        <v>16</v>
      </c>
      <c r="B56" s="24">
        <f t="shared" ref="B56:M56" si="3">B6</f>
        <v>257031</v>
      </c>
      <c r="C56" s="24">
        <f t="shared" si="3"/>
        <v>127884</v>
      </c>
      <c r="D56" s="24">
        <f t="shared" si="3"/>
        <v>126255</v>
      </c>
      <c r="E56" s="24">
        <f t="shared" si="3"/>
        <v>148064</v>
      </c>
      <c r="F56" s="24">
        <f t="shared" si="3"/>
        <v>253641</v>
      </c>
      <c r="G56" s="24">
        <f t="shared" si="3"/>
        <v>277930</v>
      </c>
      <c r="H56" s="24">
        <f t="shared" si="3"/>
        <v>119840</v>
      </c>
      <c r="I56" s="24">
        <f t="shared" si="3"/>
        <v>122730</v>
      </c>
      <c r="J56" s="24">
        <f t="shared" si="3"/>
        <v>278030</v>
      </c>
      <c r="K56" s="24">
        <f t="shared" si="3"/>
        <v>167385</v>
      </c>
      <c r="L56" s="24">
        <f t="shared" si="3"/>
        <v>340985</v>
      </c>
      <c r="M56" s="24">
        <f t="shared" si="3"/>
        <v>65220</v>
      </c>
      <c r="N56" s="24">
        <f>SUM(B56:M56)</f>
        <v>2284995</v>
      </c>
    </row>
    <row r="57" spans="1:14" ht="16" x14ac:dyDescent="0.2">
      <c r="A57" s="21" t="s">
        <v>12</v>
      </c>
      <c r="B57" s="25">
        <f t="shared" ref="B57:N57" si="4">SUM(B56:B56)</f>
        <v>257031</v>
      </c>
      <c r="C57" s="25">
        <f t="shared" si="4"/>
        <v>127884</v>
      </c>
      <c r="D57" s="25">
        <f t="shared" si="4"/>
        <v>126255</v>
      </c>
      <c r="E57" s="25">
        <f t="shared" si="4"/>
        <v>148064</v>
      </c>
      <c r="F57" s="25">
        <f t="shared" si="4"/>
        <v>253641</v>
      </c>
      <c r="G57" s="25">
        <f t="shared" si="4"/>
        <v>277930</v>
      </c>
      <c r="H57" s="25">
        <f t="shared" si="4"/>
        <v>119840</v>
      </c>
      <c r="I57" s="25">
        <f t="shared" si="4"/>
        <v>122730</v>
      </c>
      <c r="J57" s="25">
        <f t="shared" si="4"/>
        <v>278030</v>
      </c>
      <c r="K57" s="25">
        <f t="shared" si="4"/>
        <v>167385</v>
      </c>
      <c r="L57" s="25">
        <f t="shared" si="4"/>
        <v>340985</v>
      </c>
      <c r="M57" s="25">
        <f t="shared" si="4"/>
        <v>65220</v>
      </c>
      <c r="N57" s="25">
        <f t="shared" si="4"/>
        <v>2284995</v>
      </c>
    </row>
    <row r="58" spans="1:14" x14ac:dyDescent="0.2">
      <c r="A58" s="26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</row>
    <row r="59" spans="1:14" x14ac:dyDescent="0.2">
      <c r="A59" s="26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</row>
    <row r="60" spans="1:14" x14ac:dyDescent="0.2">
      <c r="A60" s="26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8"/>
    </row>
    <row r="61" spans="1:14" x14ac:dyDescent="0.2">
      <c r="A61" s="26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</row>
    <row r="62" spans="1:14" x14ac:dyDescent="0.2">
      <c r="A62" s="26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</row>
    <row r="63" spans="1:14" x14ac:dyDescent="0.2">
      <c r="A63" s="26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</row>
    <row r="64" spans="1:14" x14ac:dyDescent="0.2">
      <c r="A64" s="26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</row>
    <row r="65" spans="1:14" x14ac:dyDescent="0.2">
      <c r="A65" s="26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</row>
    <row r="66" spans="1:14" x14ac:dyDescent="0.2">
      <c r="A66" s="26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</row>
    <row r="67" spans="1:14" x14ac:dyDescent="0.2">
      <c r="A67" s="26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</row>
    <row r="68" spans="1:14" x14ac:dyDescent="0.2">
      <c r="A68" s="26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</row>
    <row r="70" spans="1:14" ht="16" x14ac:dyDescent="0.2">
      <c r="A70" s="30" t="s">
        <v>13</v>
      </c>
      <c r="B70" s="31" t="s">
        <v>0</v>
      </c>
      <c r="C70" s="31" t="s">
        <v>1</v>
      </c>
      <c r="D70" s="31" t="s">
        <v>2</v>
      </c>
      <c r="E70" s="31" t="s">
        <v>3</v>
      </c>
      <c r="F70" s="31" t="s">
        <v>4</v>
      </c>
      <c r="G70" s="31" t="s">
        <v>5</v>
      </c>
      <c r="H70" s="31" t="s">
        <v>6</v>
      </c>
      <c r="I70" s="31" t="s">
        <v>7</v>
      </c>
      <c r="J70" s="31" t="s">
        <v>8</v>
      </c>
      <c r="K70" s="31" t="s">
        <v>9</v>
      </c>
      <c r="L70" s="31" t="s">
        <v>10</v>
      </c>
      <c r="M70" s="31" t="s">
        <v>11</v>
      </c>
      <c r="N70" s="31" t="s">
        <v>12</v>
      </c>
    </row>
    <row r="71" spans="1:14" ht="16" x14ac:dyDescent="0.2">
      <c r="A71" s="32" t="s">
        <v>14</v>
      </c>
      <c r="B71" s="33">
        <f t="shared" ref="B71:M71" si="5">B4</f>
        <v>1969943.5</v>
      </c>
      <c r="C71" s="33">
        <f t="shared" si="5"/>
        <v>2063323</v>
      </c>
      <c r="D71" s="33">
        <f t="shared" si="5"/>
        <v>1768666</v>
      </c>
      <c r="E71" s="33">
        <f t="shared" si="5"/>
        <v>1128325</v>
      </c>
      <c r="F71" s="33">
        <f t="shared" si="5"/>
        <v>1598958</v>
      </c>
      <c r="G71" s="33">
        <f t="shared" si="5"/>
        <v>1287164</v>
      </c>
      <c r="H71" s="33">
        <f t="shared" si="5"/>
        <v>1530676</v>
      </c>
      <c r="I71" s="33">
        <f t="shared" si="5"/>
        <v>2259305</v>
      </c>
      <c r="J71" s="33">
        <f t="shared" si="5"/>
        <v>2523491.77</v>
      </c>
      <c r="K71" s="33">
        <f t="shared" si="5"/>
        <v>2347090</v>
      </c>
      <c r="L71" s="33">
        <f t="shared" si="5"/>
        <v>2654275</v>
      </c>
      <c r="M71" s="33">
        <f t="shared" si="5"/>
        <v>2467161</v>
      </c>
      <c r="N71" s="33">
        <f>SUM(B71:M71)</f>
        <v>23598378.27</v>
      </c>
    </row>
    <row r="72" spans="1:14" ht="16" x14ac:dyDescent="0.2">
      <c r="A72" s="30" t="s">
        <v>12</v>
      </c>
      <c r="B72" s="34">
        <f t="shared" ref="B72:N72" si="6">SUM(B71:B71)</f>
        <v>1969943.5</v>
      </c>
      <c r="C72" s="34">
        <f t="shared" si="6"/>
        <v>2063323</v>
      </c>
      <c r="D72" s="34">
        <f t="shared" si="6"/>
        <v>1768666</v>
      </c>
      <c r="E72" s="34">
        <f t="shared" si="6"/>
        <v>1128325</v>
      </c>
      <c r="F72" s="34">
        <f t="shared" si="6"/>
        <v>1598958</v>
      </c>
      <c r="G72" s="34">
        <f t="shared" si="6"/>
        <v>1287164</v>
      </c>
      <c r="H72" s="34">
        <f t="shared" si="6"/>
        <v>1530676</v>
      </c>
      <c r="I72" s="34">
        <f t="shared" si="6"/>
        <v>2259305</v>
      </c>
      <c r="J72" s="34">
        <f t="shared" si="6"/>
        <v>2523491.77</v>
      </c>
      <c r="K72" s="34">
        <f t="shared" si="6"/>
        <v>2347090</v>
      </c>
      <c r="L72" s="34">
        <f t="shared" si="6"/>
        <v>2654275</v>
      </c>
      <c r="M72" s="34">
        <f t="shared" si="6"/>
        <v>2467161</v>
      </c>
      <c r="N72" s="34">
        <f t="shared" si="6"/>
        <v>23598378.27</v>
      </c>
    </row>
    <row r="73" spans="1:14" x14ac:dyDescent="0.2">
      <c r="A73" s="35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</row>
    <row r="74" spans="1:14" x14ac:dyDescent="0.2">
      <c r="A74" s="35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</row>
    <row r="75" spans="1:14" x14ac:dyDescent="0.2">
      <c r="A75" s="35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7"/>
    </row>
    <row r="76" spans="1:14" x14ac:dyDescent="0.2">
      <c r="A76" s="35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</row>
    <row r="77" spans="1:14" x14ac:dyDescent="0.2">
      <c r="A77" s="35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</row>
    <row r="78" spans="1:14" x14ac:dyDescent="0.2">
      <c r="A78" s="35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</row>
    <row r="79" spans="1:14" x14ac:dyDescent="0.2">
      <c r="A79" s="35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</row>
    <row r="80" spans="1:14" x14ac:dyDescent="0.2">
      <c r="A80" s="35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</row>
    <row r="81" spans="1:14" x14ac:dyDescent="0.2">
      <c r="A81" s="35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</row>
    <row r="82" spans="1:14" x14ac:dyDescent="0.2">
      <c r="A82" s="35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</row>
    <row r="83" spans="1:14" x14ac:dyDescent="0.2">
      <c r="A83" s="35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</row>
    <row r="84" spans="1:14" x14ac:dyDescent="0.2">
      <c r="A84" s="35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</row>
    <row r="85" spans="1:14" x14ac:dyDescent="0.2">
      <c r="A85" s="35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</row>
    <row r="86" spans="1:14" x14ac:dyDescent="0.2">
      <c r="A86" s="35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</row>
    <row r="87" spans="1:14" x14ac:dyDescent="0.2">
      <c r="A87" s="35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</row>
    <row r="88" spans="1:14" x14ac:dyDescent="0.2">
      <c r="A88" s="35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</row>
    <row r="89" spans="1:14" x14ac:dyDescent="0.2">
      <c r="A89" s="35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</row>
    <row r="90" spans="1:14" x14ac:dyDescent="0.2">
      <c r="A90" s="35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</row>
    <row r="91" spans="1:14" x14ac:dyDescent="0.2">
      <c r="A91" s="35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</row>
    <row r="92" spans="1:14" x14ac:dyDescent="0.2">
      <c r="A92" s="35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</row>
    <row r="93" spans="1:14" x14ac:dyDescent="0.2">
      <c r="A93" s="35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</row>
    <row r="94" spans="1:14" x14ac:dyDescent="0.2">
      <c r="A94" s="35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</row>
    <row r="95" spans="1:14" x14ac:dyDescent="0.2">
      <c r="A95" s="35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</row>
    <row r="96" spans="1:14" x14ac:dyDescent="0.2">
      <c r="A96" s="35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</row>
    <row r="97" spans="1:14" x14ac:dyDescent="0.2">
      <c r="A97" s="35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</row>
    <row r="98" spans="1:14" x14ac:dyDescent="0.2">
      <c r="A98" s="35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</row>
    <row r="99" spans="1:14" x14ac:dyDescent="0.2">
      <c r="A99" s="38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</row>
    <row r="103" spans="1:14" ht="16" x14ac:dyDescent="0.2">
      <c r="A103" s="2" t="s">
        <v>13</v>
      </c>
      <c r="B103" s="3" t="s">
        <v>0</v>
      </c>
      <c r="C103" s="3" t="s">
        <v>1</v>
      </c>
      <c r="D103" s="3" t="s">
        <v>2</v>
      </c>
      <c r="E103" s="3" t="s">
        <v>3</v>
      </c>
      <c r="F103" s="3" t="s">
        <v>4</v>
      </c>
      <c r="G103" s="3" t="s">
        <v>5</v>
      </c>
      <c r="H103" s="3" t="s">
        <v>6</v>
      </c>
      <c r="I103" s="3" t="s">
        <v>7</v>
      </c>
      <c r="J103" s="3" t="s">
        <v>8</v>
      </c>
      <c r="K103" s="3" t="s">
        <v>9</v>
      </c>
      <c r="L103" s="3" t="s">
        <v>10</v>
      </c>
      <c r="M103" s="3" t="s">
        <v>11</v>
      </c>
      <c r="N103" s="3" t="s">
        <v>12</v>
      </c>
    </row>
    <row r="104" spans="1:14" ht="34" x14ac:dyDescent="0.2">
      <c r="A104" s="41" t="s">
        <v>17</v>
      </c>
      <c r="B104" s="4">
        <v>85373.75</v>
      </c>
      <c r="C104" s="4">
        <v>108236.25</v>
      </c>
      <c r="D104" s="4">
        <v>112800</v>
      </c>
      <c r="E104" s="4">
        <v>227757</v>
      </c>
      <c r="F104" s="4">
        <v>32407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f>SUM(B104:M104)</f>
        <v>566574</v>
      </c>
    </row>
    <row r="105" spans="1:14" ht="16" x14ac:dyDescent="0.2">
      <c r="A105" s="2" t="s">
        <v>12</v>
      </c>
      <c r="B105" s="5">
        <f t="shared" ref="B105:N105" si="7">SUM(B104:B104)</f>
        <v>85373.75</v>
      </c>
      <c r="C105" s="5">
        <f t="shared" si="7"/>
        <v>108236.25</v>
      </c>
      <c r="D105" s="5">
        <f t="shared" si="7"/>
        <v>112800</v>
      </c>
      <c r="E105" s="5">
        <f t="shared" si="7"/>
        <v>227757</v>
      </c>
      <c r="F105" s="5">
        <f t="shared" si="7"/>
        <v>32407</v>
      </c>
      <c r="G105" s="5">
        <f t="shared" si="7"/>
        <v>0</v>
      </c>
      <c r="H105" s="5">
        <f t="shared" si="7"/>
        <v>0</v>
      </c>
      <c r="I105" s="5">
        <f t="shared" si="7"/>
        <v>0</v>
      </c>
      <c r="J105" s="5">
        <f t="shared" si="7"/>
        <v>0</v>
      </c>
      <c r="K105" s="5">
        <f t="shared" si="7"/>
        <v>0</v>
      </c>
      <c r="L105" s="5">
        <f t="shared" si="7"/>
        <v>0</v>
      </c>
      <c r="M105" s="5">
        <f t="shared" si="7"/>
        <v>0</v>
      </c>
      <c r="N105" s="5">
        <f t="shared" si="7"/>
        <v>566574</v>
      </c>
    </row>
    <row r="106" spans="1:14" x14ac:dyDescent="0.2">
      <c r="A106" s="6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spans="1:14" x14ac:dyDescent="0.2">
      <c r="A107" s="6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10"/>
    </row>
    <row r="108" spans="1:14" x14ac:dyDescent="0.2">
      <c r="A108" s="6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8"/>
    </row>
    <row r="109" spans="1:14" x14ac:dyDescent="0.2">
      <c r="A109" s="6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1:14" x14ac:dyDescent="0.2">
      <c r="A110" s="6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spans="1:14" x14ac:dyDescent="0.2">
      <c r="A111" s="6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</row>
    <row r="112" spans="1:14" x14ac:dyDescent="0.2">
      <c r="A112" s="6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</row>
    <row r="113" spans="1:14" x14ac:dyDescent="0.2">
      <c r="A113" s="6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</row>
    <row r="114" spans="1:14" x14ac:dyDescent="0.2">
      <c r="A114" s="6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spans="1:14" x14ac:dyDescent="0.2">
      <c r="A115" s="6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</row>
    <row r="132" spans="5:7" x14ac:dyDescent="0.2">
      <c r="E132" s="1">
        <v>1000</v>
      </c>
      <c r="F132" s="1">
        <v>16</v>
      </c>
      <c r="G132" s="1" t="s">
        <v>18</v>
      </c>
    </row>
    <row r="133" spans="5:7" x14ac:dyDescent="0.2">
      <c r="E133" s="1">
        <v>700</v>
      </c>
      <c r="F133" s="1">
        <v>120</v>
      </c>
      <c r="G133" s="1" t="s">
        <v>19</v>
      </c>
    </row>
    <row r="134" spans="5:7" x14ac:dyDescent="0.2">
      <c r="E134" s="1">
        <v>500</v>
      </c>
      <c r="F134" s="1">
        <f>F133*F132</f>
        <v>1920</v>
      </c>
    </row>
    <row r="135" spans="5:7" x14ac:dyDescent="0.2">
      <c r="E135" s="1">
        <f>SUM(E132:E134)</f>
        <v>2200</v>
      </c>
      <c r="F135" s="1">
        <f>E135-F134</f>
        <v>280</v>
      </c>
    </row>
  </sheetData>
  <mergeCells count="2">
    <mergeCell ref="A1:N1"/>
    <mergeCell ref="A2:N2"/>
  </mergeCells>
  <pageMargins left="0.16" right="0.16" top="0.23" bottom="0.37" header="0.23" footer="0.31496062992125984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2023-2024</vt:lpstr>
      <vt:lpstr>'2023-2024'!Print_Area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</dc:creator>
  <cp:lastModifiedBy>Shridhar Savant</cp:lastModifiedBy>
  <cp:lastPrinted>2024-03-31T10:58:00Z</cp:lastPrinted>
  <dcterms:created xsi:type="dcterms:W3CDTF">2017-05-27T22:27:44Z</dcterms:created>
  <dcterms:modified xsi:type="dcterms:W3CDTF">2024-07-18T08:19:15Z</dcterms:modified>
</cp:coreProperties>
</file>